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 Tracker" sheetId="1" state="visible" r:id="rId3"/>
    <sheet name="Notes &amp; Assumptions" sheetId="2" state="visible" r:id="rId4"/>
  </sheets>
  <definedNames>
    <definedName function="false" hidden="false" localSheetId="0" name="_xlnm.Print_Titles" vbProcedure="false">'Invoice Tracker'!$5:$5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<sst xmlns="http://schemas.openxmlformats.org/spreadsheetml/2006/main" count="87" uniqueCount="87">
  <si>
    <t xml:space="preserve">INVOICE &amp; COMMISSION TRACKER</t>
  </si>
  <si>
    <t xml:space="preserve">Card Sales | Cost of Goods $150 | 40% Commission on Profit (after cost) | Image Support</t>
  </si>
  <si>
    <t xml:space="preserve">INSTRUCTIONS: Blue text = editable inputs. Yellow = key values. Commission = 40% × (Total Invoice − Cost of Card). To ADD an image: click any Photo cell → Insert tab → Pictures → This Device (or Stock Images) → select photo → resize to fit the cell. Images are stored inside the Excel file.</t>
  </si>
  <si>
    <t xml:space="preserve">Photo</t>
  </si>
  <si>
    <t xml:space="preserve">Customer Name</t>
  </si>
  <si>
    <t xml:space="preserve">Description</t>
  </si>
  <si>
    <t xml:space="preserve">Invoice Date</t>
  </si>
  <si>
    <t xml:space="preserve">Delivery Date</t>
  </si>
  <si>
    <t xml:space="preserve">Cost of Card</t>
  </si>
  <si>
    <t xml:space="preserve">Total Invoice</t>
  </si>
  <si>
    <t xml:space="preserve">Profit Before Commission</t>
  </si>
  <si>
    <t xml:space="preserve">Commission (40%)</t>
  </si>
  <si>
    <t xml:space="preserve">Net After Commission</t>
  </si>
  <si>
    <t xml:space="preserve">Acme Corp</t>
  </si>
  <si>
    <t xml:space="preserve">Premium greeting card set – corporate order</t>
  </si>
  <si>
    <t xml:space="preserve">Sarah Mitchell</t>
  </si>
  <si>
    <t xml:space="preserve">Custom wedding invitation suite</t>
  </si>
  <si>
    <t xml:space="preserve">Bright Ideas Ltd</t>
  </si>
  <si>
    <t xml:space="preserve">Bulk thank-you cards (50 pcs)</t>
  </si>
  <si>
    <t xml:space="preserve">James Rivera</t>
  </si>
  <si>
    <t xml:space="preserve">Birthday card + gift packaging</t>
  </si>
  <si>
    <t xml:space="preserve">Horizon Events</t>
  </si>
  <si>
    <t xml:space="preserve">Event place cards – 200 units</t>
  </si>
  <si>
    <t xml:space="preserve">Emily Chen</t>
  </si>
  <si>
    <t xml:space="preserve">Personalised anniversary card</t>
  </si>
  <si>
    <t xml:space="preserve">TechStart Inc</t>
  </si>
  <si>
    <t xml:space="preserve">Client appreciation cards (Q3)</t>
  </si>
  <si>
    <t xml:space="preserve">TOTALS</t>
  </si>
  <si>
    <t xml:space="preserve">QUICK SUMMARY (Option 2 – Commission on Profit)</t>
  </si>
  <si>
    <t xml:space="preserve">Total Invoices:</t>
  </si>
  <si>
    <t xml:space="preserve">Total Revenue (Invoices):</t>
  </si>
  <si>
    <t xml:space="preserve">Total Cost of Goods:</t>
  </si>
  <si>
    <t xml:space="preserve">Total Profit Before Commission:</t>
  </si>
  <si>
    <t xml:space="preserve">Total Commission (40% of Profit):</t>
  </si>
  <si>
    <t xml:space="preserve">Total Net After Commission:</t>
  </si>
  <si>
    <t xml:space="preserve">Average Invoice Value:</t>
  </si>
  <si>
    <t xml:space="preserve">Commission Rate:</t>
  </si>
  <si>
    <t xml:space="preserve">← Change this % to instantly update ALL commission calculations (applied to Profit after Cost)</t>
  </si>
  <si>
    <t xml:space="preserve">NOTES &amp; ASSUMPTIONS</t>
  </si>
  <si>
    <t xml:space="preserve">PURPOSE</t>
  </si>
  <si>
    <t xml:space="preserve">Tracks customer invoices for card sales. Commission is calculated on Profit after Cost of Goods (Option 2). Includes a Photo column so you can attach product or order images.</t>
  </si>
  <si>
    <t xml:space="preserve">HOW TO ADD / UPLOAD IMAGES</t>
  </si>
  <si>
    <t xml:space="preserve">1. Click the Photo cell (column A) for the desired row.</t>
  </si>
  <si>
    <t xml:space="preserve">2. Go to the Insert tab on the Excel ribbon.</t>
  </si>
  <si>
    <t xml:space="preserve">3. Click Pictures → This Device (or Stock Images / Online Pictures).</t>
  </si>
  <si>
    <t xml:space="preserve">4. Select your image file and click Insert.</t>
  </si>
  <si>
    <t xml:space="preserve">5. Resize the image so it fits neatly inside the Photo cell (drag the corner handles).</t>
  </si>
  <si>
    <t xml:space="preserve">6. The image is stored inside the Excel file – no external links required.</t>
  </si>
  <si>
    <t xml:space="preserve">TIP: Keep images reasonably small (under 200–300 KB each) so the spreadsheet stays fast and portable.</t>
  </si>
  <si>
    <t xml:space="preserve">COMMISSION LOGIC (Option 2)</t>
  </si>
  <si>
    <t xml:space="preserve">• Total Invoice (what customer pays)</t>
  </si>
  <si>
    <t xml:space="preserve">• Less: Cost of Card / Cost of Goods</t>
  </si>
  <si>
    <t xml:space="preserve">• = Profit Before Commission</t>
  </si>
  <si>
    <t xml:space="preserve">• Commission = 40% × Profit Before Commission</t>
  </si>
  <si>
    <t xml:space="preserve">• Net After Commission = Profit Before Commission − Commission</t>
  </si>
  <si>
    <t xml:space="preserve">Example:</t>
  </si>
  <si>
    <t xml:space="preserve">  Invoice:                    $1,000</t>
  </si>
  <si>
    <t xml:space="preserve">  Cost of goods:                $150</t>
  </si>
  <si>
    <t xml:space="preserve">  Profit before commission:     $850</t>
  </si>
  <si>
    <t xml:space="preserve">  40% commission:               $340</t>
  </si>
  <si>
    <t xml:space="preserve">  Remaining after commission:   $510</t>
  </si>
  <si>
    <t xml:space="preserve">COLUMN DEFINITIONS</t>
  </si>
  <si>
    <t xml:space="preserve">• Photo                        – Product / order image (insert via Insert &gt; Pictures)</t>
  </si>
  <si>
    <t xml:space="preserve">• Customer Name                – Client name (editable – blue text)</t>
  </si>
  <si>
    <t xml:space="preserve">• Description                  – Order details (editable)</t>
  </si>
  <si>
    <t xml:space="preserve">• Invoice Date                 – Date invoice issued (editable)</t>
  </si>
  <si>
    <t xml:space="preserve">• Delivery Date                – Expected / actual delivery (editable)</t>
  </si>
  <si>
    <t xml:space="preserve">• Cost of Card                 – Cost of goods. Defaults to $150. Yellow = key input.</t>
  </si>
  <si>
    <t xml:space="preserve">• Total Invoice                – Amount charged to customer. Yellow = key input.</t>
  </si>
  <si>
    <t xml:space="preserve">• Profit Before Commission     – Auto: Total Invoice − Cost of Card</t>
  </si>
  <si>
    <t xml:space="preserve">• Commission (40%)             – Auto: Profit Before Commission × Commission Rate</t>
  </si>
  <si>
    <t xml:space="preserve">• Net After Commission         – Auto: Profit Before Commission − Commission</t>
  </si>
  <si>
    <t xml:space="preserve">HOW TO USE THE TRACKER</t>
  </si>
  <si>
    <t xml:space="preserve">1. Enter new data in the next empty row (rows 13–25 are pre-formatted).</t>
  </si>
  <si>
    <t xml:space="preserve">2. Cost of Card is pre-filled at $150 – change per row if needed.</t>
  </si>
  <si>
    <t xml:space="preserve">3. Enter Total Invoice – all calculated columns update automatically.</t>
  </si>
  <si>
    <t xml:space="preserve">4. Never type over formula columns (H, I, J).</t>
  </si>
  <si>
    <t xml:space="preserve">5. Change the Commission Rate in cell C38 to update every calculation instantly.</t>
  </si>
  <si>
    <t xml:space="preserve">6. Add photos using the steps above.</t>
  </si>
  <si>
    <t xml:space="preserve">DESIGN STANDARDS</t>
  </si>
  <si>
    <t xml:space="preserve">• Blue text = user inputs</t>
  </si>
  <si>
    <t xml:space="preserve">• Black text = formulas</t>
  </si>
  <si>
    <t xml:space="preserve">• Yellow background = key driver cells</t>
  </si>
  <si>
    <t xml:space="preserve">• Pre-filled formulas so new rows work immediately</t>
  </si>
  <si>
    <t xml:space="preserve">• Frozen panes + landscape print-ready</t>
  </si>
  <si>
    <t xml:space="preserve">• Dynamic commission rate controlled from one cell</t>
  </si>
  <si>
    <t xml:space="preserve">• Image column ready for product photos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</si>
</sst>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-mmm\-yyyy"/>
    <numFmt numFmtId="166" formatCode="\$#,##0.00"/>
    <numFmt numFmtId="167" formatCode="0"/>
    <numFmt numFmtId="168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E79"/>
      <name val="Arial"/>
      <family val="0"/>
      <charset val="1"/>
    </font>
    <font>
      <b val="true"/>
      <sz val="11"/>
      <color rgb="FF333333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1"/>
      <color rgb="FF1F4E79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FF2CC"/>
        <bgColor rgb="FFF5F5F5"/>
      </patternFill>
    </fill>
    <fill>
      <patternFill patternType="solid">
        <fgColor rgb="FFE8F0F8"/>
        <bgColor rgb="FFF5F5F5"/>
      </patternFill>
    </fill>
    <fill>
      <patternFill patternType="solid">
        <fgColor rgb="FF2E7D32"/>
        <bgColor rgb="FF008000"/>
      </patternFill>
    </fill>
    <fill>
      <patternFill patternType="solid">
        <fgColor rgb="FFF5F5F5"/>
        <bgColor rgb="FFE8F0F8"/>
      </patternFill>
    </fill>
    <fill>
      <patternFill patternType="solid">
        <fgColor rgb="FFC6EFCE"/>
        <bgColor rgb="FFE8F0F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5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9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2CC"/>
      <rgbColor rgb="FFE8F0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5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2E7D32"/>
      <rgbColor rgb="FF003300"/>
      <rgbColor rgb="FF555555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<Relationship Id="rId3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5</xdr:row>
      <xdr:rowOff>0</xdr:rowOff>
    </xdr:from>
    <xdr:to>
      <xdr:col>0</xdr:col>
      <xdr:colOff>666360</xdr:colOff>
      <xdr:row>5</xdr:row>
      <xdr:rowOff>666360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1676520"/>
          <a:ext cx="66636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666360</xdr:colOff>
      <xdr:row>6</xdr:row>
      <xdr:rowOff>666360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0" y="2629080"/>
          <a:ext cx="666360" cy="666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666360</xdr:colOff>
      <xdr:row>7</xdr:row>
      <xdr:rowOff>666360</xdr:rowOff>
    </xdr:to>
    <xdr:pic>
      <xdr:nvPicPr>
        <xdr:cNvPr id="2" name="Image 3" descr="Picture"/>
        <xdr:cNvPicPr/>
      </xdr:nvPicPr>
      <xdr:blipFill>
        <a:blip r:embed="rId3"/>
        <a:stretch/>
      </xdr:blipFill>
      <xdr:spPr>
        <a:xfrm>
          <a:off x="0" y="3581280"/>
          <a:ext cx="666360" cy="666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"/>
    <col collapsed="false" customWidth="true" hidden="false" outlineLevel="0" max="2" min="2" style="1" width="17"/>
    <col collapsed="false" customWidth="true" hidden="false" outlineLevel="0" max="6" min="3" style="1" width="40"/>
    <col collapsed="false" customWidth="true" hidden="false" outlineLevel="0" max="7" min="7" style="1" width="13"/>
    <col collapsed="false" customWidth="true" hidden="false" outlineLevel="0" max="8" min="8" style="1" width="20"/>
    <col collapsed="false" customWidth="true" hidden="false" outlineLevel="0" max="9" min="9" style="1" width="15"/>
    <col collapsed="false" customWidth="true" hidden="false" outlineLevel="0" max="10" min="10" style="0" width="17"/>
  </cols>
  <sheetData>
    <row r="1" customFormat="false" ht="30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9.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39.75" hidden="false" customHeight="tru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5" customFormat="false" ht="27.75" hidden="false" customHeight="true" outlineLevel="0" collapsed="false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</row>
    <row r="6" customFormat="false" ht="75" hidden="false" customHeight="true" outlineLevel="0" collapsed="false">
      <c r="A6" s="6"/>
      <c r="B6" s="7" t="s">
        <v>13</v>
      </c>
      <c r="C6" s="7" t="s">
        <v>14</v>
      </c>
      <c r="D6" s="8" t="n">
        <v>46280</v>
      </c>
      <c r="E6" s="8" t="n">
        <v>46287</v>
      </c>
      <c r="F6" s="9" t="n">
        <v>150</v>
      </c>
      <c r="G6" s="9" t="n">
        <v>450</v>
      </c>
      <c r="H6" s="10" t="n">
        <f aca="false">G6-F6</f>
        <v>300</v>
      </c>
      <c r="I6" s="10" t="n">
        <f aca="false">H6*$C$38</f>
        <v>120</v>
      </c>
      <c r="J6" s="10" t="n">
        <f aca="false">H6-I6</f>
        <v>180</v>
      </c>
    </row>
    <row r="7" customFormat="false" ht="75" hidden="false" customHeight="true" outlineLevel="0" collapsed="false">
      <c r="A7" s="6"/>
      <c r="B7" s="11" t="s">
        <v>15</v>
      </c>
      <c r="C7" s="11" t="s">
        <v>16</v>
      </c>
      <c r="D7" s="12" t="n">
        <v>46283</v>
      </c>
      <c r="E7" s="12" t="n">
        <v>46300</v>
      </c>
      <c r="F7" s="9" t="n">
        <v>150</v>
      </c>
      <c r="G7" s="9" t="n">
        <v>320</v>
      </c>
      <c r="H7" s="13" t="n">
        <f aca="false">G7-F7</f>
        <v>170</v>
      </c>
      <c r="I7" s="13" t="n">
        <f aca="false">H7*$C$38</f>
        <v>68</v>
      </c>
      <c r="J7" s="13" t="n">
        <f aca="false">H7-I7</f>
        <v>102</v>
      </c>
    </row>
    <row r="8" customFormat="false" ht="75" hidden="false" customHeight="true" outlineLevel="0" collapsed="false">
      <c r="A8" s="6"/>
      <c r="B8" s="7" t="s">
        <v>17</v>
      </c>
      <c r="C8" s="7" t="s">
        <v>18</v>
      </c>
      <c r="D8" s="8" t="n">
        <v>46285</v>
      </c>
      <c r="E8" s="8" t="n">
        <v>46293</v>
      </c>
      <c r="F8" s="9" t="n">
        <v>150</v>
      </c>
      <c r="G8" s="9" t="n">
        <v>890</v>
      </c>
      <c r="H8" s="10" t="n">
        <f aca="false">G8-F8</f>
        <v>740</v>
      </c>
      <c r="I8" s="10" t="n">
        <f aca="false">H8*$C$38</f>
        <v>296</v>
      </c>
      <c r="J8" s="10" t="n">
        <f aca="false">H8-I8</f>
        <v>444</v>
      </c>
    </row>
    <row r="9" customFormat="false" ht="75" hidden="false" customHeight="true" outlineLevel="0" collapsed="false">
      <c r="A9" s="6"/>
      <c r="B9" s="11" t="s">
        <v>19</v>
      </c>
      <c r="C9" s="11" t="s">
        <v>20</v>
      </c>
      <c r="D9" s="12" t="n">
        <v>46290</v>
      </c>
      <c r="E9" s="12" t="n">
        <v>46292</v>
      </c>
      <c r="F9" s="9" t="n">
        <v>150</v>
      </c>
      <c r="G9" s="9" t="n">
        <v>175</v>
      </c>
      <c r="H9" s="13" t="n">
        <f aca="false">G9-F9</f>
        <v>25</v>
      </c>
      <c r="I9" s="13" t="n">
        <f aca="false">H9*$C$38</f>
        <v>10</v>
      </c>
      <c r="J9" s="13" t="n">
        <f aca="false">H9-I9</f>
        <v>15</v>
      </c>
    </row>
    <row r="10" customFormat="false" ht="75" hidden="false" customHeight="true" outlineLevel="0" collapsed="false">
      <c r="A10" s="6"/>
      <c r="B10" s="7" t="s">
        <v>21</v>
      </c>
      <c r="C10" s="7" t="s">
        <v>22</v>
      </c>
      <c r="D10" s="8" t="n">
        <v>46296</v>
      </c>
      <c r="E10" s="8" t="n">
        <v>46305</v>
      </c>
      <c r="F10" s="9" t="n">
        <v>150</v>
      </c>
      <c r="G10" s="9" t="n">
        <v>1250</v>
      </c>
      <c r="H10" s="10" t="n">
        <f aca="false">G10-F10</f>
        <v>1100</v>
      </c>
      <c r="I10" s="10" t="n">
        <f aca="false">H10*$C$38</f>
        <v>440</v>
      </c>
      <c r="J10" s="10" t="n">
        <f aca="false">H10-I10</f>
        <v>660</v>
      </c>
    </row>
    <row r="11" customFormat="false" ht="75" hidden="false" customHeight="true" outlineLevel="0" collapsed="false">
      <c r="A11" s="6"/>
      <c r="B11" s="11" t="s">
        <v>23</v>
      </c>
      <c r="C11" s="11" t="s">
        <v>24</v>
      </c>
      <c r="D11" s="12" t="n">
        <v>46298</v>
      </c>
      <c r="E11" s="12" t="n">
        <v>46303</v>
      </c>
      <c r="F11" s="9" t="n">
        <v>150</v>
      </c>
      <c r="G11" s="9" t="n">
        <v>95</v>
      </c>
      <c r="H11" s="13" t="n">
        <f aca="false">G11-F11</f>
        <v>-55</v>
      </c>
      <c r="I11" s="13" t="n">
        <f aca="false">H11*$C$38</f>
        <v>-22</v>
      </c>
      <c r="J11" s="13" t="n">
        <f aca="false">H11-I11</f>
        <v>-33</v>
      </c>
    </row>
    <row r="12" customFormat="false" ht="75" hidden="false" customHeight="true" outlineLevel="0" collapsed="false">
      <c r="A12" s="6"/>
      <c r="B12" s="7" t="s">
        <v>25</v>
      </c>
      <c r="C12" s="7" t="s">
        <v>26</v>
      </c>
      <c r="D12" s="8" t="n">
        <v>46300</v>
      </c>
      <c r="E12" s="8" t="n">
        <v>46310</v>
      </c>
      <c r="F12" s="9" t="n">
        <v>150</v>
      </c>
      <c r="G12" s="9" t="n">
        <v>680</v>
      </c>
      <c r="H12" s="10" t="n">
        <f aca="false">G12-F12</f>
        <v>530</v>
      </c>
      <c r="I12" s="10" t="n">
        <f aca="false">H12*$C$38</f>
        <v>212</v>
      </c>
      <c r="J12" s="10" t="n">
        <f aca="false">H12-I12</f>
        <v>318</v>
      </c>
    </row>
    <row r="13" customFormat="false" ht="54.75" hidden="false" customHeight="true" outlineLevel="0" collapsed="false">
      <c r="A13" s="6"/>
      <c r="B13" s="7"/>
      <c r="C13" s="7"/>
      <c r="D13" s="8"/>
      <c r="E13" s="8"/>
      <c r="F13" s="9" t="n">
        <v>150</v>
      </c>
      <c r="G13" s="9"/>
      <c r="H13" s="10" t="str">
        <f aca="false">IF(G13="","",G13-F13)</f>
        <v/>
      </c>
      <c r="I13" s="10" t="str">
        <f aca="false">IF(G13="","",H13*$C$38)</f>
        <v/>
      </c>
      <c r="J13" s="10" t="str">
        <f aca="false">IF(G13="","",H13-I13)</f>
        <v/>
      </c>
    </row>
    <row r="14" customFormat="false" ht="54.75" hidden="false" customHeight="true" outlineLevel="0" collapsed="false">
      <c r="A14" s="6"/>
      <c r="B14" s="7"/>
      <c r="C14" s="7"/>
      <c r="D14" s="8"/>
      <c r="E14" s="8"/>
      <c r="F14" s="9" t="n">
        <v>150</v>
      </c>
      <c r="G14" s="9"/>
      <c r="H14" s="10" t="str">
        <f aca="false">IF(G14="","",G14-F14)</f>
        <v/>
      </c>
      <c r="I14" s="10" t="str">
        <f aca="false">IF(G14="","",H14*$C$38)</f>
        <v/>
      </c>
      <c r="J14" s="10" t="str">
        <f aca="false">IF(G14="","",H14-I14)</f>
        <v/>
      </c>
    </row>
    <row r="15" customFormat="false" ht="54.75" hidden="false" customHeight="true" outlineLevel="0" collapsed="false">
      <c r="A15" s="6"/>
      <c r="B15" s="7"/>
      <c r="C15" s="7"/>
      <c r="D15" s="8"/>
      <c r="E15" s="8"/>
      <c r="F15" s="9" t="n">
        <v>150</v>
      </c>
      <c r="G15" s="9"/>
      <c r="H15" s="10" t="str">
        <f aca="false">IF(G15="","",G15-F15)</f>
        <v/>
      </c>
      <c r="I15" s="10" t="str">
        <f aca="false">IF(G15="","",H15*$C$38)</f>
        <v/>
      </c>
      <c r="J15" s="10" t="str">
        <f aca="false">IF(G15="","",H15-I15)</f>
        <v/>
      </c>
    </row>
    <row r="16" customFormat="false" ht="54.75" hidden="false" customHeight="true" outlineLevel="0" collapsed="false">
      <c r="A16" s="6"/>
      <c r="B16" s="7"/>
      <c r="C16" s="7"/>
      <c r="D16" s="8"/>
      <c r="E16" s="8"/>
      <c r="F16" s="9" t="n">
        <v>150</v>
      </c>
      <c r="G16" s="9"/>
      <c r="H16" s="10" t="str">
        <f aca="false">IF(G16="","",G16-F16)</f>
        <v/>
      </c>
      <c r="I16" s="10" t="str">
        <f aca="false">IF(G16="","",H16*$C$38)</f>
        <v/>
      </c>
      <c r="J16" s="10" t="str">
        <f aca="false">IF(G16="","",H16-I16)</f>
        <v/>
      </c>
    </row>
    <row r="17" customFormat="false" ht="54.75" hidden="false" customHeight="true" outlineLevel="0" collapsed="false">
      <c r="A17" s="6"/>
      <c r="B17" s="7"/>
      <c r="C17" s="7"/>
      <c r="D17" s="8"/>
      <c r="E17" s="8"/>
      <c r="F17" s="9" t="n">
        <v>150</v>
      </c>
      <c r="G17" s="9"/>
      <c r="H17" s="10" t="str">
        <f aca="false">IF(G17="","",G17-F17)</f>
        <v/>
      </c>
      <c r="I17" s="10" t="str">
        <f aca="false">IF(G17="","",H17*$C$38)</f>
        <v/>
      </c>
      <c r="J17" s="10" t="str">
        <f aca="false">IF(G17="","",H17-I17)</f>
        <v/>
      </c>
    </row>
    <row r="18" customFormat="false" ht="54.75" hidden="false" customHeight="true" outlineLevel="0" collapsed="false">
      <c r="A18" s="6"/>
      <c r="B18" s="7"/>
      <c r="C18" s="7"/>
      <c r="D18" s="8"/>
      <c r="E18" s="8"/>
      <c r="F18" s="9" t="n">
        <v>150</v>
      </c>
      <c r="G18" s="9"/>
      <c r="H18" s="10" t="str">
        <f aca="false">IF(G18="","",G18-F18)</f>
        <v/>
      </c>
      <c r="I18" s="10" t="str">
        <f aca="false">IF(G18="","",H18*$C$38)</f>
        <v/>
      </c>
      <c r="J18" s="10" t="str">
        <f aca="false">IF(G18="","",H18-I18)</f>
        <v/>
      </c>
    </row>
    <row r="19" customFormat="false" ht="54.75" hidden="false" customHeight="true" outlineLevel="0" collapsed="false">
      <c r="A19" s="6"/>
      <c r="B19" s="7"/>
      <c r="C19" s="7"/>
      <c r="D19" s="8"/>
      <c r="E19" s="8"/>
      <c r="F19" s="9" t="n">
        <v>150</v>
      </c>
      <c r="G19" s="9"/>
      <c r="H19" s="10" t="str">
        <f aca="false">IF(G19="","",G19-F19)</f>
        <v/>
      </c>
      <c r="I19" s="10" t="str">
        <f aca="false">IF(G19="","",H19*$C$38)</f>
        <v/>
      </c>
      <c r="J19" s="10" t="str">
        <f aca="false">IF(G19="","",H19-I19)</f>
        <v/>
      </c>
    </row>
    <row r="20" customFormat="false" ht="54.75" hidden="false" customHeight="true" outlineLevel="0" collapsed="false">
      <c r="A20" s="6"/>
      <c r="B20" s="7"/>
      <c r="C20" s="7"/>
      <c r="D20" s="8"/>
      <c r="E20" s="8"/>
      <c r="F20" s="9" t="n">
        <v>150</v>
      </c>
      <c r="G20" s="9"/>
      <c r="H20" s="10" t="str">
        <f aca="false">IF(G20="","",G20-F20)</f>
        <v/>
      </c>
      <c r="I20" s="10" t="str">
        <f aca="false">IF(G20="","",H20*$C$38)</f>
        <v/>
      </c>
      <c r="J20" s="10" t="str">
        <f aca="false">IF(G20="","",H20-I20)</f>
        <v/>
      </c>
    </row>
    <row r="21" customFormat="false" ht="54.75" hidden="false" customHeight="true" outlineLevel="0" collapsed="false">
      <c r="A21" s="6"/>
      <c r="B21" s="7"/>
      <c r="C21" s="7"/>
      <c r="D21" s="8"/>
      <c r="E21" s="8"/>
      <c r="F21" s="9" t="n">
        <v>150</v>
      </c>
      <c r="G21" s="9"/>
      <c r="H21" s="10" t="str">
        <f aca="false">IF(G21="","",G21-F21)</f>
        <v/>
      </c>
      <c r="I21" s="10" t="str">
        <f aca="false">IF(G21="","",H21*$C$38)</f>
        <v/>
      </c>
      <c r="J21" s="10" t="str">
        <f aca="false">IF(G21="","",H21-I21)</f>
        <v/>
      </c>
    </row>
    <row r="22" customFormat="false" ht="54.75" hidden="false" customHeight="true" outlineLevel="0" collapsed="false">
      <c r="A22" s="6"/>
      <c r="B22" s="7"/>
      <c r="C22" s="7"/>
      <c r="D22" s="8"/>
      <c r="E22" s="8"/>
      <c r="F22" s="9" t="n">
        <v>150</v>
      </c>
      <c r="G22" s="9"/>
      <c r="H22" s="10" t="str">
        <f aca="false">IF(G22="","",G22-F22)</f>
        <v/>
      </c>
      <c r="I22" s="10" t="str">
        <f aca="false">IF(G22="","",H22*$C$38)</f>
        <v/>
      </c>
      <c r="J22" s="10" t="str">
        <f aca="false">IF(G22="","",H22-I22)</f>
        <v/>
      </c>
    </row>
    <row r="23" customFormat="false" ht="54.75" hidden="false" customHeight="true" outlineLevel="0" collapsed="false">
      <c r="A23" s="6"/>
      <c r="B23" s="7"/>
      <c r="C23" s="7"/>
      <c r="D23" s="8"/>
      <c r="E23" s="8"/>
      <c r="F23" s="9" t="n">
        <v>150</v>
      </c>
      <c r="G23" s="9"/>
      <c r="H23" s="10" t="str">
        <f aca="false">IF(G23="","",G23-F23)</f>
        <v/>
      </c>
      <c r="I23" s="10" t="str">
        <f aca="false">IF(G23="","",H23*$C$38)</f>
        <v/>
      </c>
      <c r="J23" s="10" t="str">
        <f aca="false">IF(G23="","",H23-I23)</f>
        <v/>
      </c>
    </row>
    <row r="24" customFormat="false" ht="54.75" hidden="false" customHeight="true" outlineLevel="0" collapsed="false">
      <c r="A24" s="6"/>
      <c r="B24" s="7"/>
      <c r="C24" s="7"/>
      <c r="D24" s="8"/>
      <c r="E24" s="8"/>
      <c r="F24" s="9" t="n">
        <v>150</v>
      </c>
      <c r="G24" s="9"/>
      <c r="H24" s="10" t="str">
        <f aca="false">IF(G24="","",G24-F24)</f>
        <v/>
      </c>
      <c r="I24" s="10" t="str">
        <f aca="false">IF(G24="","",H24*$C$38)</f>
        <v/>
      </c>
      <c r="J24" s="10" t="str">
        <f aca="false">IF(G24="","",H24-I24)</f>
        <v/>
      </c>
    </row>
    <row r="25" customFormat="false" ht="54.75" hidden="false" customHeight="true" outlineLevel="0" collapsed="false">
      <c r="A25" s="6"/>
      <c r="B25" s="7"/>
      <c r="C25" s="7"/>
      <c r="D25" s="8"/>
      <c r="E25" s="8"/>
      <c r="F25" s="9" t="n">
        <v>150</v>
      </c>
      <c r="G25" s="9"/>
      <c r="H25" s="10" t="str">
        <f aca="false">IF(G25="","",G25-F25)</f>
        <v/>
      </c>
      <c r="I25" s="10" t="str">
        <f aca="false">IF(G25="","",H25*$C$38)</f>
        <v/>
      </c>
      <c r="J25" s="10" t="str">
        <f aca="false">IF(G25="","",H25-I25)</f>
        <v/>
      </c>
    </row>
    <row r="27" customFormat="false" ht="24" hidden="false" customHeight="true" outlineLevel="0" collapsed="false">
      <c r="A27" s="14"/>
      <c r="B27" s="5" t="s">
        <v>27</v>
      </c>
      <c r="C27" s="15"/>
      <c r="D27" s="15"/>
      <c r="E27" s="15"/>
      <c r="F27" s="16" t="n">
        <f aca="false">SUMIF(G6:G25,"&gt;0",F6:F25)</f>
        <v>1050</v>
      </c>
      <c r="G27" s="16" t="n">
        <f aca="false">SUM(G6:G25)</f>
        <v>3860</v>
      </c>
      <c r="H27" s="16" t="n">
        <f aca="false">SUM(H6:H25)</f>
        <v>2810</v>
      </c>
      <c r="I27" s="16" t="n">
        <f aca="false">SUM(I6:I25)</f>
        <v>1124</v>
      </c>
      <c r="J27" s="16" t="n">
        <f aca="false">SUM(J6:J25)</f>
        <v>1686</v>
      </c>
    </row>
    <row r="29" customFormat="false" ht="15" hidden="false" customHeight="true" outlineLevel="0" collapsed="false">
      <c r="A29" s="17" t="s">
        <v>28</v>
      </c>
      <c r="B29" s="17"/>
      <c r="C29" s="17"/>
      <c r="D29" s="17"/>
      <c r="E29" s="18"/>
    </row>
    <row r="30" customFormat="false" ht="15" hidden="false" customHeight="true" outlineLevel="0" collapsed="false">
      <c r="A30" s="19" t="s">
        <v>29</v>
      </c>
      <c r="B30" s="20" t="n">
        <f aca="false">COUNTA(B6:B25)</f>
        <v>7</v>
      </c>
      <c r="C30" s="20"/>
      <c r="D30" s="20"/>
      <c r="E30" s="18"/>
    </row>
    <row r="31" customFormat="false" ht="15" hidden="false" customHeight="true" outlineLevel="0" collapsed="false">
      <c r="A31" s="19" t="s">
        <v>30</v>
      </c>
      <c r="B31" s="21" t="n">
        <f aca="false">G27</f>
        <v>3860</v>
      </c>
      <c r="C31" s="21"/>
      <c r="D31" s="21"/>
      <c r="E31" s="18"/>
    </row>
    <row r="32" customFormat="false" ht="15" hidden="false" customHeight="true" outlineLevel="0" collapsed="false">
      <c r="A32" s="19" t="s">
        <v>31</v>
      </c>
      <c r="B32" s="21" t="n">
        <f aca="false">F27</f>
        <v>1050</v>
      </c>
      <c r="C32" s="21"/>
      <c r="D32" s="21"/>
      <c r="E32" s="18"/>
    </row>
    <row r="33" customFormat="false" ht="23.25" hidden="false" customHeight="true" outlineLevel="0" collapsed="false">
      <c r="A33" s="19" t="s">
        <v>32</v>
      </c>
      <c r="B33" s="21" t="n">
        <f aca="false">H27</f>
        <v>2810</v>
      </c>
      <c r="C33" s="21"/>
      <c r="D33" s="21"/>
      <c r="E33" s="18"/>
    </row>
    <row r="34" customFormat="false" ht="15" hidden="false" customHeight="true" outlineLevel="0" collapsed="false">
      <c r="A34" s="19" t="s">
        <v>33</v>
      </c>
      <c r="B34" s="21" t="n">
        <f aca="false">I27</f>
        <v>1124</v>
      </c>
      <c r="C34" s="21"/>
      <c r="D34" s="21"/>
      <c r="E34" s="18"/>
    </row>
    <row r="35" customFormat="false" ht="23.25" hidden="false" customHeight="true" outlineLevel="0" collapsed="false">
      <c r="A35" s="19" t="s">
        <v>34</v>
      </c>
      <c r="B35" s="21" t="n">
        <f aca="false">J27</f>
        <v>1686</v>
      </c>
      <c r="C35" s="21"/>
      <c r="D35" s="21"/>
      <c r="E35" s="18"/>
    </row>
    <row r="36" customFormat="false" ht="23.25" hidden="false" customHeight="true" outlineLevel="0" collapsed="false">
      <c r="A36" s="19" t="s">
        <v>35</v>
      </c>
      <c r="B36" s="20" t="n">
        <f aca="false">IF(COUNTA(B6:B25)=0,0,G27/COUNTA(B6:B25))</f>
        <v>551.428571428571</v>
      </c>
      <c r="C36" s="20"/>
      <c r="D36" s="20"/>
      <c r="E36" s="18"/>
    </row>
    <row r="37" customFormat="false" ht="15" hidden="false" customHeight="true" outlineLevel="0" collapsed="false">
      <c r="A37" s="22"/>
      <c r="B37" s="18"/>
      <c r="C37" s="18"/>
      <c r="D37" s="18"/>
      <c r="E37" s="18"/>
    </row>
    <row r="38" customFormat="false" ht="15" hidden="false" customHeight="true" outlineLevel="0" collapsed="false">
      <c r="A38" s="23" t="s">
        <v>36</v>
      </c>
      <c r="B38" s="18"/>
      <c r="C38" s="24" t="n">
        <v>0.4</v>
      </c>
      <c r="D38" s="25" t="s">
        <v>37</v>
      </c>
      <c r="E38" s="18"/>
    </row>
    <row r="39" customFormat="false" ht="15" hidden="false" customHeight="true" outlineLevel="0" collapsed="false">
      <c r="A39" s="22"/>
      <c r="B39" s="18"/>
      <c r="C39" s="18"/>
      <c r="D39" s="18"/>
      <c r="E39" s="18"/>
    </row>
    <row r="40" customFormat="false" ht="15" hidden="false" customHeight="false" outlineLevel="0" collapsed="false">
      <c r="A40" s="22"/>
      <c r="B40" s="22"/>
      <c r="C40" s="22"/>
      <c r="D40" s="22"/>
      <c r="E40" s="22"/>
    </row>
    <row r="41" customFormat="false" ht="15" hidden="false" customHeight="false" outlineLevel="0" collapsed="false">
      <c r="A41" s="22"/>
      <c r="B41" s="22"/>
      <c r="C41" s="22"/>
      <c r="D41" s="22"/>
      <c r="E41" s="22"/>
    </row>
  </sheetData>
  <mergeCells count="11">
    <mergeCell ref="A1:J1"/>
    <mergeCell ref="A2:J2"/>
    <mergeCell ref="A3:J3"/>
    <mergeCell ref="A29:D29"/>
    <mergeCell ref="B30:D30"/>
    <mergeCell ref="B31:D31"/>
    <mergeCell ref="B32:D32"/>
    <mergeCell ref="B33:D33"/>
    <mergeCell ref="B34:D34"/>
    <mergeCell ref="B35:D35"/>
    <mergeCell ref="B36:D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0"/>
  </cols>
  <sheetData>
    <row r="1" customFormat="false" ht="21.75" hidden="false" customHeight="true" outlineLevel="0" collapsed="false">
      <c r="A1" s="26" t="s">
        <v>38</v>
      </c>
    </row>
    <row r="2" customFormat="false" ht="15" hidden="false" customHeight="true" outlineLevel="0" collapsed="false">
      <c r="A2" s="27"/>
    </row>
    <row r="3" customFormat="false" ht="15" hidden="false" customHeight="true" outlineLevel="0" collapsed="false">
      <c r="A3" s="28" t="s">
        <v>39</v>
      </c>
    </row>
    <row r="4" customFormat="false" ht="15" hidden="false" customHeight="true" outlineLevel="0" collapsed="false">
      <c r="A4" s="27" t="s">
        <v>40</v>
      </c>
    </row>
    <row r="5" customFormat="false" ht="15" hidden="false" customHeight="true" outlineLevel="0" collapsed="false">
      <c r="A5" s="27"/>
    </row>
    <row r="6" customFormat="false" ht="15" hidden="false" customHeight="true" outlineLevel="0" collapsed="false">
      <c r="A6" s="28" t="s">
        <v>41</v>
      </c>
    </row>
    <row r="7" customFormat="false" ht="15" hidden="false" customHeight="true" outlineLevel="0" collapsed="false">
      <c r="A7" s="27" t="s">
        <v>42</v>
      </c>
    </row>
    <row r="8" customFormat="false" ht="15" hidden="false" customHeight="true" outlineLevel="0" collapsed="false">
      <c r="A8" s="27" t="s">
        <v>43</v>
      </c>
    </row>
    <row r="9" customFormat="false" ht="15" hidden="false" customHeight="true" outlineLevel="0" collapsed="false">
      <c r="A9" s="27" t="s">
        <v>44</v>
      </c>
    </row>
    <row r="10" customFormat="false" ht="15" hidden="false" customHeight="true" outlineLevel="0" collapsed="false">
      <c r="A10" s="27" t="s">
        <v>45</v>
      </c>
    </row>
    <row r="11" customFormat="false" ht="15" hidden="false" customHeight="true" outlineLevel="0" collapsed="false">
      <c r="A11" s="27" t="s">
        <v>46</v>
      </c>
    </row>
    <row r="12" customFormat="false" ht="15" hidden="false" customHeight="true" outlineLevel="0" collapsed="false">
      <c r="A12" s="27" t="s">
        <v>47</v>
      </c>
    </row>
    <row r="13" customFormat="false" ht="15" hidden="false" customHeight="true" outlineLevel="0" collapsed="false">
      <c r="A13" s="27"/>
    </row>
    <row r="14" customFormat="false" ht="15" hidden="false" customHeight="true" outlineLevel="0" collapsed="false">
      <c r="A14" s="27" t="s">
        <v>48</v>
      </c>
    </row>
    <row r="15" customFormat="false" ht="15" hidden="false" customHeight="true" outlineLevel="0" collapsed="false">
      <c r="A15" s="27"/>
    </row>
    <row r="16" customFormat="false" ht="15" hidden="false" customHeight="true" outlineLevel="0" collapsed="false">
      <c r="A16" s="28" t="s">
        <v>49</v>
      </c>
    </row>
    <row r="17" customFormat="false" ht="15" hidden="false" customHeight="true" outlineLevel="0" collapsed="false">
      <c r="A17" s="27" t="s">
        <v>50</v>
      </c>
    </row>
    <row r="18" customFormat="false" ht="15" hidden="false" customHeight="true" outlineLevel="0" collapsed="false">
      <c r="A18" s="27" t="s">
        <v>51</v>
      </c>
    </row>
    <row r="19" customFormat="false" ht="15" hidden="false" customHeight="true" outlineLevel="0" collapsed="false">
      <c r="A19" s="27" t="s">
        <v>52</v>
      </c>
    </row>
    <row r="20" customFormat="false" ht="15" hidden="false" customHeight="true" outlineLevel="0" collapsed="false">
      <c r="A20" s="27" t="s">
        <v>53</v>
      </c>
    </row>
    <row r="21" customFormat="false" ht="15" hidden="false" customHeight="true" outlineLevel="0" collapsed="false">
      <c r="A21" s="27" t="s">
        <v>54</v>
      </c>
    </row>
    <row r="22" customFormat="false" ht="15" hidden="false" customHeight="true" outlineLevel="0" collapsed="false">
      <c r="A22" s="27"/>
    </row>
    <row r="23" customFormat="false" ht="15" hidden="false" customHeight="true" outlineLevel="0" collapsed="false">
      <c r="A23" s="27" t="s">
        <v>55</v>
      </c>
    </row>
    <row r="24" customFormat="false" ht="15" hidden="false" customHeight="true" outlineLevel="0" collapsed="false">
      <c r="A24" s="27" t="s">
        <v>56</v>
      </c>
    </row>
    <row r="25" customFormat="false" ht="15" hidden="false" customHeight="true" outlineLevel="0" collapsed="false">
      <c r="A25" s="27" t="s">
        <v>57</v>
      </c>
    </row>
    <row r="26" customFormat="false" ht="15" hidden="false" customHeight="true" outlineLevel="0" collapsed="false">
      <c r="A26" s="27" t="s">
        <v>58</v>
      </c>
    </row>
    <row r="27" customFormat="false" ht="15" hidden="false" customHeight="true" outlineLevel="0" collapsed="false">
      <c r="A27" s="27" t="s">
        <v>59</v>
      </c>
    </row>
    <row r="28" customFormat="false" ht="15" hidden="false" customHeight="true" outlineLevel="0" collapsed="false">
      <c r="A28" s="27" t="s">
        <v>60</v>
      </c>
    </row>
    <row r="29" customFormat="false" ht="15" hidden="false" customHeight="true" outlineLevel="0" collapsed="false">
      <c r="A29" s="27"/>
    </row>
    <row r="30" customFormat="false" ht="15" hidden="false" customHeight="true" outlineLevel="0" collapsed="false">
      <c r="A30" s="28" t="s">
        <v>61</v>
      </c>
    </row>
    <row r="31" customFormat="false" ht="15" hidden="false" customHeight="true" outlineLevel="0" collapsed="false">
      <c r="A31" s="27" t="s">
        <v>62</v>
      </c>
    </row>
    <row r="32" customFormat="false" ht="15" hidden="false" customHeight="true" outlineLevel="0" collapsed="false">
      <c r="A32" s="27" t="s">
        <v>63</v>
      </c>
    </row>
    <row r="33" customFormat="false" ht="15" hidden="false" customHeight="true" outlineLevel="0" collapsed="false">
      <c r="A33" s="27" t="s">
        <v>64</v>
      </c>
    </row>
    <row r="34" customFormat="false" ht="15" hidden="false" customHeight="true" outlineLevel="0" collapsed="false">
      <c r="A34" s="27" t="s">
        <v>65</v>
      </c>
    </row>
    <row r="35" customFormat="false" ht="15" hidden="false" customHeight="true" outlineLevel="0" collapsed="false">
      <c r="A35" s="27" t="s">
        <v>66</v>
      </c>
    </row>
    <row r="36" customFormat="false" ht="15" hidden="false" customHeight="true" outlineLevel="0" collapsed="false">
      <c r="A36" s="27" t="s">
        <v>67</v>
      </c>
    </row>
    <row r="37" customFormat="false" ht="15" hidden="false" customHeight="true" outlineLevel="0" collapsed="false">
      <c r="A37" s="27" t="s">
        <v>68</v>
      </c>
    </row>
    <row r="38" customFormat="false" ht="15" hidden="false" customHeight="true" outlineLevel="0" collapsed="false">
      <c r="A38" s="27" t="s">
        <v>69</v>
      </c>
    </row>
    <row r="39" customFormat="false" ht="15" hidden="false" customHeight="true" outlineLevel="0" collapsed="false">
      <c r="A39" s="27" t="s">
        <v>70</v>
      </c>
    </row>
    <row r="40" customFormat="false" ht="15" hidden="false" customHeight="true" outlineLevel="0" collapsed="false">
      <c r="A40" s="27" t="s">
        <v>71</v>
      </c>
    </row>
    <row r="41" customFormat="false" ht="15" hidden="false" customHeight="true" outlineLevel="0" collapsed="false">
      <c r="A41" s="27"/>
    </row>
    <row r="42" customFormat="false" ht="15" hidden="false" customHeight="true" outlineLevel="0" collapsed="false">
      <c r="A42" s="28" t="s">
        <v>72</v>
      </c>
    </row>
    <row r="43" customFormat="false" ht="15" hidden="false" customHeight="true" outlineLevel="0" collapsed="false">
      <c r="A43" s="27" t="s">
        <v>73</v>
      </c>
    </row>
    <row r="44" customFormat="false" ht="15" hidden="false" customHeight="true" outlineLevel="0" collapsed="false">
      <c r="A44" s="27" t="s">
        <v>74</v>
      </c>
    </row>
    <row r="45" customFormat="false" ht="15" hidden="false" customHeight="true" outlineLevel="0" collapsed="false">
      <c r="A45" s="27" t="s">
        <v>75</v>
      </c>
    </row>
    <row r="46" customFormat="false" ht="15" hidden="false" customHeight="true" outlineLevel="0" collapsed="false">
      <c r="A46" s="27" t="s">
        <v>76</v>
      </c>
    </row>
    <row r="47" customFormat="false" ht="15" hidden="false" customHeight="true" outlineLevel="0" collapsed="false">
      <c r="A47" s="27" t="s">
        <v>77</v>
      </c>
    </row>
    <row r="48" customFormat="false" ht="15" hidden="false" customHeight="true" outlineLevel="0" collapsed="false">
      <c r="A48" s="27" t="s">
        <v>78</v>
      </c>
    </row>
    <row r="49" customFormat="false" ht="15" hidden="false" customHeight="true" outlineLevel="0" collapsed="false">
      <c r="A49" s="27"/>
    </row>
    <row r="50" customFormat="false" ht="15" hidden="false" customHeight="false" outlineLevel="0" collapsed="false">
      <c r="A50" s="29" t="s">
        <v>79</v>
      </c>
    </row>
    <row r="51" customFormat="false" ht="15" hidden="false" customHeight="false" outlineLevel="0" collapsed="false">
      <c r="A51" s="30" t="s">
        <v>80</v>
      </c>
    </row>
    <row r="52" customFormat="false" ht="15" hidden="false" customHeight="false" outlineLevel="0" collapsed="false">
      <c r="A52" s="30" t="s">
        <v>81</v>
      </c>
    </row>
    <row r="53" customFormat="false" ht="15" hidden="false" customHeight="false" outlineLevel="0" collapsed="false">
      <c r="A53" s="30" t="s">
        <v>82</v>
      </c>
    </row>
    <row r="54" customFormat="false" ht="15" hidden="false" customHeight="false" outlineLevel="0" collapsed="false">
      <c r="A54" s="30" t="s">
        <v>83</v>
      </c>
    </row>
    <row r="55" customFormat="false" ht="15" hidden="false" customHeight="false" outlineLevel="0" collapsed="false">
      <c r="A55" s="30" t="s">
        <v>84</v>
      </c>
    </row>
    <row r="56" customFormat="false" ht="15" hidden="false" customHeight="false" outlineLevel="0" collapsed="false">
      <c r="A56" s="30" t="s">
        <v>85</v>
      </c>
    </row>
    <row r="57" customFormat="false" ht="15" hidden="false" customHeight="false" outlineLevel="0" collapsed="false">
      <c r="A57" s="30" t="s">
        <v>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2026-10-17T05:36:17Z</dcterms:created>
  <dc:creator>openpyxl</dc:creator>
  <dc:description/>
  <dc:language>en-US</dc:language>
  <cp:lastModifiedBy/>
  <dcterms:modified xsi:type="dcterms:W3CDTF">2026-10-17T06:40:02Z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